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ESUPUESTOS\PRESUPUESTO 2023\"/>
    </mc:Choice>
  </mc:AlternateContent>
  <xr:revisionPtr revIDLastSave="0" documentId="8_{091DE5EC-D762-4620-AA6B-F8A63162E5F2}" xr6:coauthVersionLast="47" xr6:coauthVersionMax="47" xr10:uidLastSave="{00000000-0000-0000-0000-000000000000}"/>
  <bookViews>
    <workbookView xWindow="0" yWindow="0" windowWidth="19200" windowHeight="15600" xr2:uid="{5C7898B3-B7FD-43B0-97CD-46B31DF4716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C31" i="1"/>
  <c r="C95" i="1"/>
  <c r="C40" i="1"/>
  <c r="B31" i="1"/>
  <c r="C91" i="1"/>
  <c r="B91" i="1"/>
  <c r="C89" i="1"/>
  <c r="B89" i="1"/>
  <c r="C87" i="1"/>
  <c r="B87" i="1"/>
  <c r="C85" i="1"/>
  <c r="C81" i="1"/>
  <c r="B81" i="1"/>
  <c r="C73" i="1"/>
  <c r="B73" i="1"/>
  <c r="C69" i="1"/>
  <c r="B69" i="1"/>
  <c r="C57" i="1"/>
  <c r="B57" i="1"/>
  <c r="C41" i="1"/>
  <c r="B40" i="1"/>
  <c r="C34" i="1"/>
  <c r="B34" i="1"/>
  <c r="C27" i="1"/>
  <c r="C26" i="1"/>
  <c r="C25" i="1" s="1"/>
  <c r="B25" i="1"/>
  <c r="C24" i="1"/>
  <c r="C23" i="1"/>
  <c r="C22" i="1"/>
  <c r="C21" i="1"/>
  <c r="C20" i="1"/>
  <c r="C19" i="1"/>
  <c r="C18" i="1"/>
  <c r="C17" i="1"/>
  <c r="C16" i="1"/>
  <c r="C15" i="1"/>
  <c r="C13" i="1"/>
  <c r="C12" i="1"/>
  <c r="C11" i="1"/>
  <c r="B10" i="1"/>
  <c r="B45" i="1" l="1"/>
  <c r="C45" i="1"/>
  <c r="C99" i="1" s="1"/>
  <c r="C10" i="1"/>
  <c r="B95" i="1"/>
  <c r="B99" i="1" s="1"/>
  <c r="B101" i="1" s="1"/>
  <c r="C101" i="1" l="1"/>
</calcChain>
</file>

<file path=xl/sharedStrings.xml><?xml version="1.0" encoding="utf-8"?>
<sst xmlns="http://schemas.openxmlformats.org/spreadsheetml/2006/main" count="92" uniqueCount="92">
  <si>
    <t>CÁMARA OFICIAL DE COMERCIO, INDUSTRIA Y NAVEGACIÓN DE LANZAROTE</t>
  </si>
  <si>
    <t>PRESUPUESTO ORDINARIO DE INGRESOS Y GASTOS</t>
  </si>
  <si>
    <t>EJERCICIO 2023</t>
  </si>
  <si>
    <t>PRESUPUESTO DE INGRESOS</t>
  </si>
  <si>
    <t>B) INGRESOS POR RECURSOS NO PERMANENTES</t>
  </si>
  <si>
    <t xml:space="preserve">      I.Prestación de Servicios</t>
  </si>
  <si>
    <t>CERTIFICADOS DIGITALES</t>
  </si>
  <si>
    <t>ALQUILERES Y CESION DE ESPACIOS</t>
  </si>
  <si>
    <t>INSCRIPCIONES A CURSOS, ESC. IDIOMAS Y MÁSTERES</t>
  </si>
  <si>
    <t>SERVICIO DE INFORMACIÓN COMERCIAL</t>
  </si>
  <si>
    <t>VIVERO DE EMPRESAS</t>
  </si>
  <si>
    <t>ARBITRAJES Y MEDIACIONES</t>
  </si>
  <si>
    <t>GESTIÓN DEL PUESTO DE INSPECCION FRONTERIZO (PIF)</t>
  </si>
  <si>
    <t>SERVICIOS DE INTERMEDIACIÓN</t>
  </si>
  <si>
    <t>AGENCIA DE COLOCACIÓN</t>
  </si>
  <si>
    <t>SERVICIOS DE COMUNICACIÓN-DIFUSIÓN</t>
  </si>
  <si>
    <t>SERVICIOS Y CONSULTAS PREMIUM COMEX Y OTROS</t>
  </si>
  <si>
    <t>PLANES DE NEGOCIO</t>
  </si>
  <si>
    <t>CLUB CÁMARA</t>
  </si>
  <si>
    <t xml:space="preserve">      II. Subvenciones</t>
  </si>
  <si>
    <t>SUBVENCIONES OFICIALES A LA EXPLOTACIÓN</t>
  </si>
  <si>
    <t xml:space="preserve">      V. Ingresos financieros</t>
  </si>
  <si>
    <t>INTERESES DE CUENTAS CORRIENTES</t>
  </si>
  <si>
    <t xml:space="preserve">      VI. Remanentes</t>
  </si>
  <si>
    <t>REMANENTES EJERCICIOS ANTERIORES</t>
  </si>
  <si>
    <t>TOTAL PRESUPUESTO DE INGRESOS</t>
  </si>
  <si>
    <t>PRESUPUESTO DE GASTOS</t>
  </si>
  <si>
    <t>A). GASTOS DE PERSONAL</t>
  </si>
  <si>
    <t>SALARIO BASE FIJO</t>
  </si>
  <si>
    <t>ANTIGÜEDAD FIJO</t>
  </si>
  <si>
    <t>SEGURIDAD SOCIAL A CARGO DE LA ENTIDAD</t>
  </si>
  <si>
    <t>OTROS GASTOS SOCIALES</t>
  </si>
  <si>
    <t>BECARIOS CÁMARA</t>
  </si>
  <si>
    <t>B). GASTOS DE LOCAL</t>
  </si>
  <si>
    <t>RENTING FOTOCOPIADORAS</t>
  </si>
  <si>
    <t>LIMPIEZA</t>
  </si>
  <si>
    <t>SEGURIDAD Y VIGILANCIA</t>
  </si>
  <si>
    <t>CONSERVACIÓN Y REPARACIÓN</t>
  </si>
  <si>
    <t>C). GASTOS DE MATERIAL</t>
  </si>
  <si>
    <t>MANTENIMIENTO DE FOTOCOPIADORAS</t>
  </si>
  <si>
    <t>ELECTRICIDAD Y AGUA</t>
  </si>
  <si>
    <t>TELÉFONO + ADSL +FIBRA OPTICA</t>
  </si>
  <si>
    <t>MÓVILES</t>
  </si>
  <si>
    <t>PRENSA</t>
  </si>
  <si>
    <t>PUBLICACIONES ESPECIALIZADAS</t>
  </si>
  <si>
    <t>OTROS SUMINISTROS</t>
  </si>
  <si>
    <t>CATERING JORNADAS Y ACTOS</t>
  </si>
  <si>
    <t>CORREOS Y MENSAJERÍA</t>
  </si>
  <si>
    <t>IMPRENTA</t>
  </si>
  <si>
    <t>COMPRAS DE MATERIAL DE OFICINA</t>
  </si>
  <si>
    <t>D). GASTOS POR PRESTACIONES DE SERVICIOS</t>
  </si>
  <si>
    <t>AUDITORES DE CUENTAS</t>
  </si>
  <si>
    <t>PROFESORES CURSOS</t>
  </si>
  <si>
    <t>DISEÑO</t>
  </si>
  <si>
    <t>ASESORÍAS EXTERNAS</t>
  </si>
  <si>
    <t>SERVICIOS DE CONSULTORÍAS</t>
  </si>
  <si>
    <t>SERVICIO PREVENCIÓN RIESGOS LABORALES</t>
  </si>
  <si>
    <t xml:space="preserve">MANTENIMIENTO PROGRAMAS INFORMÁTICOS </t>
  </si>
  <si>
    <t>HOSTING PAGINA WEB + CORREOS + DOMINIOS</t>
  </si>
  <si>
    <t>ASESORES Y CONSULTORES INFORMÁTICOS</t>
  </si>
  <si>
    <t>SERVICIO RECAUDACIÓN, CUADERNOS ATA Y EMISION CERT DIGITAL</t>
  </si>
  <si>
    <t>GASTOS PROGRAMAS ESPECÍFICOS (PIF)</t>
  </si>
  <si>
    <t>F). RELACIONES PÚBLICAS</t>
  </si>
  <si>
    <t>PUBLICIDAD Y PROPAGANDA ( CUÑAS Y ANUNCIOS )</t>
  </si>
  <si>
    <t xml:space="preserve">GASTOS REPRESENTACIÓN </t>
  </si>
  <si>
    <t>ACTOS,RECEPCIONES Y PRESENTACION DE PROYECTOS</t>
  </si>
  <si>
    <t>G). VIAJES Y DIETAS</t>
  </si>
  <si>
    <t>VIAJES NACIONALES</t>
  </si>
  <si>
    <t>VIAJES INTERNACIONALES</t>
  </si>
  <si>
    <t>OTROS GASTOS DE VIAJE (HOJAS LIQUIDACIÓN)</t>
  </si>
  <si>
    <t>DIETAS</t>
  </si>
  <si>
    <t>OTROS GASTOS DE VIAJE INTERNACIONALES</t>
  </si>
  <si>
    <t>ESTANCIAS NACIONALES</t>
  </si>
  <si>
    <t>ESTANCIAS INTERNACIONALES</t>
  </si>
  <si>
    <t>H). SUBVENCIONES</t>
  </si>
  <si>
    <t>PROGRAMA PICE y EE</t>
  </si>
  <si>
    <t>OTROS PROGRAMAS (Xpande, Tic Cámaras, etc)</t>
  </si>
  <si>
    <t>GASTOS POR COLABORACIONES</t>
  </si>
  <si>
    <t>I).CUOTAS A OTROS ORGANISMOS</t>
  </si>
  <si>
    <t>PAGOS CAMARA DE ESPAÑA / REINDUS</t>
  </si>
  <si>
    <t>J). GASTOS DIVERSOS E IMPREVISTOS</t>
  </si>
  <si>
    <t xml:space="preserve">SEGUROS </t>
  </si>
  <si>
    <t>K) GASTOS FINANCIEROS</t>
  </si>
  <si>
    <t>INTERESES A CORTO PLAZO</t>
  </si>
  <si>
    <t>L). IMPUESTOS</t>
  </si>
  <si>
    <t>IMPUESTO ACTIVIDADES ECONÓMICAS</t>
  </si>
  <si>
    <t>TASAS Y CONTRIBUCIONES</t>
  </si>
  <si>
    <t>N). VARIACIÓN DE PROVISIONES</t>
  </si>
  <si>
    <t>TOTAL PRESUPUESTO DE GASTOS</t>
  </si>
  <si>
    <t xml:space="preserve">PRESUPUESTO INVERSIONES </t>
  </si>
  <si>
    <t>TOTAL GENERAL</t>
  </si>
  <si>
    <r>
      <t xml:space="preserve">CERTIFICADOS CAMERALES </t>
    </r>
    <r>
      <rPr>
        <sz val="7"/>
        <rFont val="Calibri"/>
        <family val="2"/>
      </rPr>
      <t>(ATA, Censo, Formación, Camerfirma…)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</si>
</sst>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sz val="13"/>
      <name val="Arial"/>
      <family val="2"/>
    </font>
    <font>
      <sz val="10"/>
      <name val="Arial"/>
    </font>
    <font>
      <sz val="14"/>
      <name val="Arial"/>
      <family val="2"/>
    </font>
    <font>
      <sz val="9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2"/>
      <color rgb="FFFF0000"/>
      <name val="Calibri"/>
      <family val="2"/>
    </font>
    <font>
      <sz val="7"/>
      <name val="Calibri"/>
      <family val="2"/>
    </font>
    <font>
      <b/>
      <sz val="13"/>
      <name val="Calibri"/>
      <family val="2"/>
    </font>
    <font>
      <b/>
      <sz val="13"/>
      <color indexed="9"/>
      <name val="Calibri"/>
      <family val="2"/>
    </font>
    <font>
      <b/>
      <sz val="14"/>
      <color indexed="9"/>
      <name val="Calibri"/>
      <family val="2"/>
    </font>
    <font>
      <b/>
      <sz val="12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4" xfId="0" applyFont="1" applyBorder="1"/>
    <xf numFmtId="0" fontId="11" fillId="0" borderId="3" xfId="0" applyFont="1" applyBorder="1" applyAlignment="1">
      <alignment horizontal="center" vertical="center"/>
    </xf>
    <xf numFmtId="44" fontId="11" fillId="0" borderId="2" xfId="1" applyFont="1" applyFill="1" applyBorder="1" applyAlignment="1">
      <alignment horizontal="center"/>
    </xf>
    <xf numFmtId="44" fontId="11" fillId="0" borderId="0" xfId="1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4" fontId="2" fillId="0" borderId="8" xfId="0" applyNumberFormat="1" applyFont="1" applyBorder="1"/>
    <xf numFmtId="0" fontId="10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/>
    <xf numFmtId="0" fontId="14" fillId="2" borderId="0" xfId="0" applyFont="1" applyFill="1" applyAlignment="1">
      <alignment horizontal="center"/>
    </xf>
    <xf numFmtId="0" fontId="0" fillId="0" borderId="0" xfId="0"/>
    <xf numFmtId="0" fontId="15" fillId="2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/>
    </xf>
    <xf numFmtId="44" fontId="7" fillId="5" borderId="1" xfId="1" applyFont="1" applyFill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2" fillId="0" borderId="1" xfId="1" applyFont="1" applyBorder="1"/>
    <xf numFmtId="0" fontId="9" fillId="4" borderId="1" xfId="0" applyFont="1" applyFill="1" applyBorder="1" applyAlignment="1">
      <alignment vertical="center"/>
    </xf>
    <xf numFmtId="44" fontId="7" fillId="4" borderId="1" xfId="1" applyFont="1" applyFill="1" applyBorder="1" applyAlignment="1">
      <alignment vertical="center"/>
    </xf>
    <xf numFmtId="44" fontId="2" fillId="6" borderId="1" xfId="1" applyFont="1" applyFill="1" applyBorder="1" applyAlignment="1">
      <alignment vertical="center"/>
    </xf>
    <xf numFmtId="7" fontId="7" fillId="5" borderId="5" xfId="1" applyNumberFormat="1" applyFont="1" applyFill="1" applyBorder="1" applyAlignment="1">
      <alignment vertical="center"/>
    </xf>
    <xf numFmtId="0" fontId="6" fillId="6" borderId="1" xfId="0" applyFont="1" applyFill="1" applyBorder="1"/>
    <xf numFmtId="164" fontId="2" fillId="6" borderId="1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44" fontId="13" fillId="3" borderId="1" xfId="1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5" fontId="7" fillId="5" borderId="1" xfId="1" applyNumberFormat="1" applyFont="1" applyFill="1" applyBorder="1"/>
    <xf numFmtId="165" fontId="2" fillId="0" borderId="5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165" fontId="2" fillId="0" borderId="7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4" fontId="7" fillId="5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/>
    <xf numFmtId="4" fontId="2" fillId="6" borderId="1" xfId="0" applyNumberFormat="1" applyFont="1" applyFill="1" applyBorder="1" applyAlignment="1">
      <alignment vertical="center"/>
    </xf>
    <xf numFmtId="0" fontId="6" fillId="6" borderId="4" xfId="0" applyFont="1" applyFill="1" applyBorder="1" applyAlignment="1">
      <alignment horizontal="left"/>
    </xf>
    <xf numFmtId="44" fontId="2" fillId="6" borderId="1" xfId="1" applyFont="1" applyFill="1" applyBorder="1"/>
    <xf numFmtId="8" fontId="2" fillId="0" borderId="1" xfId="1" applyNumberFormat="1" applyFont="1" applyBorder="1"/>
    <xf numFmtId="44" fontId="2" fillId="5" borderId="1" xfId="1" applyFont="1" applyFill="1" applyBorder="1"/>
    <xf numFmtId="0" fontId="7" fillId="4" borderId="3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horizontal="center" vertical="center"/>
    </xf>
    <xf numFmtId="44" fontId="2" fillId="0" borderId="0" xfId="1" applyFont="1"/>
    <xf numFmtId="0" fontId="15" fillId="7" borderId="3" xfId="0" applyFont="1" applyFill="1" applyBorder="1" applyAlignment="1">
      <alignment vertical="center"/>
    </xf>
    <xf numFmtId="4" fontId="16" fillId="7" borderId="1" xfId="0" applyNumberFormat="1" applyFont="1" applyFill="1" applyBorder="1" applyAlignment="1">
      <alignment horizontal="center" vertical="center"/>
    </xf>
  </cellXfs>
  <cellStyles count="2">
    <cellStyle name="Euro" xfId="1" xr:uid="{2B2905BE-9A54-47FE-8167-7F7D6F8D0E2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1657350</xdr:colOff>
      <xdr:row>1</xdr:row>
      <xdr:rowOff>466725</xdr:rowOff>
    </xdr:to>
    <xdr:pic>
      <xdr:nvPicPr>
        <xdr:cNvPr id="15" name="Imagen 1">
          <a:extLst>
            <a:ext uri="{FF2B5EF4-FFF2-40B4-BE49-F238E27FC236}">
              <a16:creationId xmlns:a16="http://schemas.microsoft.com/office/drawing/2014/main" id="{BD83C706-42DB-42B8-8B97-21CDAC0C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PRESUPUESTOS\PRESUPUESTO%202023\PRESUPUESTO%202023_DEF.xls" TargetMode="External"/><Relationship Id="rId1" Type="http://schemas.openxmlformats.org/officeDocument/2006/relationships/externalLinkPath" Target="PRESUPUESTO%202023_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2019"/>
      <sheetName val="Hoja1"/>
      <sheetName val="Por DPTOS"/>
      <sheetName val="INGRESOS"/>
      <sheetName val="GTOS FIJOS"/>
      <sheetName val="COSTE LABORAL"/>
      <sheetName val="GTOS FUNCIONAMIENTO"/>
      <sheetName val="PICE"/>
      <sheetName val="Programas DGPE"/>
      <sheetName val="SCE"/>
      <sheetName val="ONU-Comercio-Cualificac"/>
      <sheetName val="COWORKING"/>
      <sheetName val="AYUDAS"/>
    </sheetNames>
    <sheetDataSet>
      <sheetData sheetId="0"/>
      <sheetData sheetId="1"/>
      <sheetData sheetId="2"/>
      <sheetData sheetId="3">
        <row r="11">
          <cell r="E11">
            <v>2500</v>
          </cell>
        </row>
        <row r="12">
          <cell r="E12">
            <v>120</v>
          </cell>
        </row>
        <row r="13">
          <cell r="E13">
            <v>750</v>
          </cell>
        </row>
        <row r="14">
          <cell r="E14">
            <v>120</v>
          </cell>
        </row>
        <row r="22">
          <cell r="B22">
            <v>1689678.15702</v>
          </cell>
        </row>
        <row r="27">
          <cell r="E27">
            <v>36878</v>
          </cell>
        </row>
        <row r="28">
          <cell r="B28">
            <v>30000</v>
          </cell>
        </row>
        <row r="29">
          <cell r="B29">
            <v>150</v>
          </cell>
        </row>
        <row r="30">
          <cell r="B30">
            <v>850</v>
          </cell>
        </row>
        <row r="31">
          <cell r="B31">
            <v>4500</v>
          </cell>
        </row>
        <row r="32">
          <cell r="B32">
            <v>800</v>
          </cell>
        </row>
        <row r="33">
          <cell r="B33">
            <v>106055.63</v>
          </cell>
        </row>
        <row r="35">
          <cell r="B35">
            <v>10500</v>
          </cell>
        </row>
        <row r="36">
          <cell r="B36">
            <v>28500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6961-2A4C-4483-B0F8-7A58D31766DE}">
  <dimension ref="A1:C101"/>
  <sheetViews>
    <sheetView tabSelected="1" topLeftCell="A78" workbookViewId="0">
      <selection activeCell="C98" sqref="C98"/>
    </sheetView>
  </sheetViews>
  <sheetFormatPr baseColWidth="10" defaultRowHeight="15" x14ac:dyDescent="0.25"/>
  <cols>
    <col min="1" max="1" width="58.7109375" bestFit="1" customWidth="1"/>
    <col min="2" max="3" width="18.28515625" bestFit="1" customWidth="1"/>
  </cols>
  <sheetData>
    <row r="1" spans="1:3" ht="15.75" x14ac:dyDescent="0.25">
      <c r="A1" s="1"/>
      <c r="B1" s="2"/>
      <c r="C1" s="2"/>
    </row>
    <row r="2" spans="1:3" ht="42" customHeight="1" x14ac:dyDescent="0.25">
      <c r="A2" s="1"/>
      <c r="B2" s="2"/>
      <c r="C2" s="2"/>
    </row>
    <row r="3" spans="1:3" ht="17.25" x14ac:dyDescent="0.3">
      <c r="A3" s="18" t="s">
        <v>0</v>
      </c>
      <c r="B3" s="3"/>
      <c r="C3" s="19"/>
    </row>
    <row r="4" spans="1:3" ht="17.25" x14ac:dyDescent="0.3">
      <c r="A4" s="18" t="s">
        <v>1</v>
      </c>
      <c r="B4" s="3"/>
      <c r="C4" s="19"/>
    </row>
    <row r="5" spans="1:3" ht="18.75" x14ac:dyDescent="0.3">
      <c r="A5" s="20" t="s">
        <v>2</v>
      </c>
      <c r="B5" s="4"/>
      <c r="C5" s="19"/>
    </row>
    <row r="6" spans="1:3" ht="15.75" x14ac:dyDescent="0.25">
      <c r="A6" s="5"/>
      <c r="B6" s="2"/>
      <c r="C6" s="2"/>
    </row>
    <row r="7" spans="1:3" ht="24" customHeight="1" x14ac:dyDescent="0.25">
      <c r="A7" s="21" t="s">
        <v>3</v>
      </c>
      <c r="B7" s="22">
        <v>2022</v>
      </c>
      <c r="C7" s="22">
        <v>2023</v>
      </c>
    </row>
    <row r="8" spans="1:3" ht="11.25" customHeight="1" x14ac:dyDescent="0.25">
      <c r="A8" s="6"/>
      <c r="B8" s="2"/>
      <c r="C8" s="2"/>
    </row>
    <row r="9" spans="1:3" ht="20.25" customHeight="1" x14ac:dyDescent="0.25">
      <c r="A9" s="27" t="s">
        <v>4</v>
      </c>
      <c r="B9" s="28">
        <f>B10+B25+B27+B29</f>
        <v>1070696</v>
      </c>
      <c r="C9" s="28">
        <f>C10+C25+C27+C29</f>
        <v>1911586.7870200002</v>
      </c>
    </row>
    <row r="10" spans="1:3" ht="20.25" customHeight="1" x14ac:dyDescent="0.25">
      <c r="A10" s="23" t="s">
        <v>5</v>
      </c>
      <c r="B10" s="24">
        <f>SUM(B11:B24)</f>
        <v>291004</v>
      </c>
      <c r="C10" s="24">
        <f>SUM(C11:C24)</f>
        <v>221723.63</v>
      </c>
    </row>
    <row r="11" spans="1:3" ht="15.75" x14ac:dyDescent="0.25">
      <c r="A11" s="7" t="s">
        <v>91</v>
      </c>
      <c r="B11" s="25">
        <v>650</v>
      </c>
      <c r="C11" s="25">
        <f>[1]INGRESOS!B30</f>
        <v>850</v>
      </c>
    </row>
    <row r="12" spans="1:3" ht="15.75" x14ac:dyDescent="0.25">
      <c r="A12" s="7" t="s">
        <v>6</v>
      </c>
      <c r="B12" s="25">
        <v>7000</v>
      </c>
      <c r="C12" s="25">
        <f>[1]INGRESOS!B31</f>
        <v>4500</v>
      </c>
    </row>
    <row r="13" spans="1:3" ht="15.75" x14ac:dyDescent="0.25">
      <c r="A13" s="7" t="s">
        <v>7</v>
      </c>
      <c r="B13" s="25">
        <v>36878</v>
      </c>
      <c r="C13" s="25">
        <f>[1]INGRESOS!E27</f>
        <v>36878</v>
      </c>
    </row>
    <row r="14" spans="1:3" ht="15.75" x14ac:dyDescent="0.25">
      <c r="A14" s="7" t="s">
        <v>8</v>
      </c>
      <c r="B14" s="25">
        <v>0</v>
      </c>
      <c r="C14" s="25">
        <v>0</v>
      </c>
    </row>
    <row r="15" spans="1:3" ht="15.75" x14ac:dyDescent="0.25">
      <c r="A15" s="7" t="s">
        <v>9</v>
      </c>
      <c r="B15" s="25">
        <v>250</v>
      </c>
      <c r="C15" s="25">
        <f>[1]INGRESOS!B29</f>
        <v>150</v>
      </c>
    </row>
    <row r="16" spans="1:3" ht="15.75" x14ac:dyDescent="0.25">
      <c r="A16" s="7" t="s">
        <v>10</v>
      </c>
      <c r="B16" s="25">
        <v>25000</v>
      </c>
      <c r="C16" s="25">
        <f>[1]INGRESOS!B28</f>
        <v>30000</v>
      </c>
    </row>
    <row r="17" spans="1:3" ht="15.75" x14ac:dyDescent="0.25">
      <c r="A17" s="7" t="s">
        <v>11</v>
      </c>
      <c r="B17" s="25">
        <v>1400</v>
      </c>
      <c r="C17" s="25">
        <f>[1]INGRESOS!B32</f>
        <v>800</v>
      </c>
    </row>
    <row r="18" spans="1:3" ht="15.75" x14ac:dyDescent="0.25">
      <c r="A18" s="7" t="s">
        <v>12</v>
      </c>
      <c r="B18" s="29">
        <v>12000</v>
      </c>
      <c r="C18" s="29">
        <f>[1]INGRESOS!B35</f>
        <v>10500</v>
      </c>
    </row>
    <row r="19" spans="1:3" ht="15.75" x14ac:dyDescent="0.25">
      <c r="A19" s="7" t="s">
        <v>13</v>
      </c>
      <c r="B19" s="25">
        <v>197886</v>
      </c>
      <c r="C19" s="25">
        <f>[1]INGRESOS!B33</f>
        <v>106055.63</v>
      </c>
    </row>
    <row r="20" spans="1:3" ht="15.75" x14ac:dyDescent="0.25">
      <c r="A20" s="7" t="s">
        <v>14</v>
      </c>
      <c r="B20" s="25">
        <v>1300</v>
      </c>
      <c r="C20" s="25">
        <f>[1]INGRESOS!E11</f>
        <v>2500</v>
      </c>
    </row>
    <row r="21" spans="1:3" ht="15.75" x14ac:dyDescent="0.25">
      <c r="A21" s="7" t="s">
        <v>15</v>
      </c>
      <c r="B21" s="25">
        <v>900</v>
      </c>
      <c r="C21" s="25">
        <f>[1]INGRESOS!E13</f>
        <v>750</v>
      </c>
    </row>
    <row r="22" spans="1:3" ht="15.75" x14ac:dyDescent="0.25">
      <c r="A22" s="7" t="s">
        <v>16</v>
      </c>
      <c r="B22" s="25">
        <v>120</v>
      </c>
      <c r="C22" s="25">
        <f>[1]INGRESOS!E12</f>
        <v>120</v>
      </c>
    </row>
    <row r="23" spans="1:3" ht="15.75" x14ac:dyDescent="0.25">
      <c r="A23" s="7" t="s">
        <v>17</v>
      </c>
      <c r="B23" s="25">
        <v>120</v>
      </c>
      <c r="C23" s="25">
        <f>[1]INGRESOS!E14</f>
        <v>120</v>
      </c>
    </row>
    <row r="24" spans="1:3" ht="15.75" x14ac:dyDescent="0.25">
      <c r="A24" s="7" t="s">
        <v>18</v>
      </c>
      <c r="B24" s="25">
        <v>7500</v>
      </c>
      <c r="C24" s="25">
        <f>[1]INGRESOS!B36</f>
        <v>28500</v>
      </c>
    </row>
    <row r="25" spans="1:3" ht="15.75" x14ac:dyDescent="0.25">
      <c r="A25" s="23" t="s">
        <v>19</v>
      </c>
      <c r="B25" s="24">
        <f>B26</f>
        <v>779507</v>
      </c>
      <c r="C25" s="24">
        <f>C26</f>
        <v>1689678.15702</v>
      </c>
    </row>
    <row r="26" spans="1:3" ht="15.75" x14ac:dyDescent="0.25">
      <c r="A26" s="7" t="s">
        <v>20</v>
      </c>
      <c r="B26" s="25">
        <v>779507</v>
      </c>
      <c r="C26" s="25">
        <f>[1]INGRESOS!B22</f>
        <v>1689678.15702</v>
      </c>
    </row>
    <row r="27" spans="1:3" ht="15.75" x14ac:dyDescent="0.25">
      <c r="A27" s="23" t="s">
        <v>21</v>
      </c>
      <c r="B27" s="24">
        <v>185</v>
      </c>
      <c r="C27" s="24">
        <f>C28</f>
        <v>185</v>
      </c>
    </row>
    <row r="28" spans="1:3" ht="15.75" x14ac:dyDescent="0.25">
      <c r="A28" s="7" t="s">
        <v>22</v>
      </c>
      <c r="B28" s="25">
        <v>185</v>
      </c>
      <c r="C28" s="25">
        <v>185</v>
      </c>
    </row>
    <row r="29" spans="1:3" ht="15.75" x14ac:dyDescent="0.25">
      <c r="A29" s="23" t="s">
        <v>23</v>
      </c>
      <c r="B29" s="30">
        <v>0</v>
      </c>
      <c r="C29" s="30">
        <v>0</v>
      </c>
    </row>
    <row r="30" spans="1:3" ht="15.75" x14ac:dyDescent="0.25">
      <c r="A30" s="31" t="s">
        <v>24</v>
      </c>
      <c r="B30" s="32">
        <v>0</v>
      </c>
      <c r="C30" s="32"/>
    </row>
    <row r="31" spans="1:3" ht="17.25" x14ac:dyDescent="0.25">
      <c r="A31" s="33" t="s">
        <v>25</v>
      </c>
      <c r="B31" s="34">
        <f>B9</f>
        <v>1070696</v>
      </c>
      <c r="C31" s="34">
        <f>C9</f>
        <v>1911586.7870200002</v>
      </c>
    </row>
    <row r="32" spans="1:3" ht="15.75" x14ac:dyDescent="0.25">
      <c r="A32" s="8"/>
      <c r="B32" s="9"/>
      <c r="C32" s="10"/>
    </row>
    <row r="33" spans="1:3" ht="18.75" x14ac:dyDescent="0.25">
      <c r="A33" s="35" t="s">
        <v>26</v>
      </c>
      <c r="B33" s="36">
        <v>2022</v>
      </c>
      <c r="C33" s="36">
        <v>2023</v>
      </c>
    </row>
    <row r="34" spans="1:3" ht="18.75" customHeight="1" x14ac:dyDescent="0.25">
      <c r="A34" s="23" t="s">
        <v>27</v>
      </c>
      <c r="B34" s="37">
        <f>B35</f>
        <v>593656</v>
      </c>
      <c r="C34" s="37">
        <f>C35</f>
        <v>793680.04</v>
      </c>
    </row>
    <row r="35" spans="1:3" x14ac:dyDescent="0.25">
      <c r="A35" s="11" t="s">
        <v>28</v>
      </c>
      <c r="B35" s="38">
        <v>593656</v>
      </c>
      <c r="C35" s="39">
        <v>793680.04</v>
      </c>
    </row>
    <row r="36" spans="1:3" x14ac:dyDescent="0.25">
      <c r="A36" s="11" t="s">
        <v>29</v>
      </c>
      <c r="B36" s="40"/>
      <c r="C36" s="39"/>
    </row>
    <row r="37" spans="1:3" x14ac:dyDescent="0.25">
      <c r="A37" s="11" t="s">
        <v>30</v>
      </c>
      <c r="B37" s="41"/>
      <c r="C37" s="39"/>
    </row>
    <row r="38" spans="1:3" x14ac:dyDescent="0.25">
      <c r="A38" s="11" t="s">
        <v>31</v>
      </c>
      <c r="B38" s="42"/>
      <c r="C38" s="39"/>
    </row>
    <row r="39" spans="1:3" ht="15.75" x14ac:dyDescent="0.25">
      <c r="A39" s="11" t="s">
        <v>32</v>
      </c>
      <c r="B39" s="43"/>
      <c r="C39" s="43"/>
    </row>
    <row r="40" spans="1:3" ht="15.75" x14ac:dyDescent="0.25">
      <c r="A40" s="23" t="s">
        <v>33</v>
      </c>
      <c r="B40" s="44">
        <f>SUM(B41:B44)</f>
        <v>39631.599999999999</v>
      </c>
      <c r="C40" s="44">
        <f>SUM(C41:C44)</f>
        <v>48577.9</v>
      </c>
    </row>
    <row r="41" spans="1:3" ht="15.75" x14ac:dyDescent="0.25">
      <c r="A41" s="11" t="s">
        <v>34</v>
      </c>
      <c r="B41" s="12">
        <v>2760.6</v>
      </c>
      <c r="C41" s="12">
        <f>1860.9+960</f>
        <v>2820.9</v>
      </c>
    </row>
    <row r="42" spans="1:3" ht="15.75" x14ac:dyDescent="0.25">
      <c r="A42" s="11" t="s">
        <v>35</v>
      </c>
      <c r="B42" s="12">
        <v>26679</v>
      </c>
      <c r="C42" s="13">
        <v>27867</v>
      </c>
    </row>
    <row r="43" spans="1:3" ht="15.75" x14ac:dyDescent="0.25">
      <c r="A43" s="11" t="s">
        <v>36</v>
      </c>
      <c r="B43" s="12">
        <v>692</v>
      </c>
      <c r="C43" s="13">
        <v>1890</v>
      </c>
    </row>
    <row r="44" spans="1:3" ht="15.75" x14ac:dyDescent="0.25">
      <c r="A44" s="11" t="s">
        <v>37</v>
      </c>
      <c r="B44" s="45">
        <v>9500</v>
      </c>
      <c r="C44" s="46">
        <v>16000</v>
      </c>
    </row>
    <row r="45" spans="1:3" ht="15.75" x14ac:dyDescent="0.25">
      <c r="A45" s="23" t="s">
        <v>38</v>
      </c>
      <c r="B45" s="44">
        <f>SUM(B46:B56)</f>
        <v>48221</v>
      </c>
      <c r="C45" s="44">
        <f>SUM(C46:C56)</f>
        <v>62930.14</v>
      </c>
    </row>
    <row r="46" spans="1:3" ht="15.75" x14ac:dyDescent="0.25">
      <c r="A46" s="11" t="s">
        <v>39</v>
      </c>
      <c r="B46" s="45">
        <v>1500</v>
      </c>
      <c r="C46" s="45">
        <v>1300</v>
      </c>
    </row>
    <row r="47" spans="1:3" ht="15.75" x14ac:dyDescent="0.25">
      <c r="A47" s="11" t="s">
        <v>40</v>
      </c>
      <c r="B47" s="12">
        <v>12087</v>
      </c>
      <c r="C47" s="12">
        <v>14600</v>
      </c>
    </row>
    <row r="48" spans="1:3" ht="15.75" x14ac:dyDescent="0.25">
      <c r="A48" s="11" t="s">
        <v>41</v>
      </c>
      <c r="B48" s="13">
        <v>8200</v>
      </c>
      <c r="C48" s="13">
        <v>12200</v>
      </c>
    </row>
    <row r="49" spans="1:3" ht="15.75" x14ac:dyDescent="0.25">
      <c r="A49" s="11" t="s">
        <v>42</v>
      </c>
      <c r="B49" s="13">
        <v>3300</v>
      </c>
      <c r="C49" s="13">
        <v>1500</v>
      </c>
    </row>
    <row r="50" spans="1:3" ht="15.75" x14ac:dyDescent="0.25">
      <c r="A50" s="11" t="s">
        <v>43</v>
      </c>
      <c r="B50" s="12">
        <v>3852</v>
      </c>
      <c r="C50" s="12">
        <v>3852</v>
      </c>
    </row>
    <row r="51" spans="1:3" ht="15.75" x14ac:dyDescent="0.25">
      <c r="A51" s="11" t="s">
        <v>44</v>
      </c>
      <c r="B51" s="12">
        <v>462</v>
      </c>
      <c r="C51" s="12">
        <v>0</v>
      </c>
    </row>
    <row r="52" spans="1:3" ht="15.75" x14ac:dyDescent="0.25">
      <c r="A52" s="11" t="s">
        <v>45</v>
      </c>
      <c r="B52" s="45">
        <v>6000</v>
      </c>
      <c r="C52" s="45">
        <v>8500</v>
      </c>
    </row>
    <row r="53" spans="1:3" ht="15.75" x14ac:dyDescent="0.25">
      <c r="A53" s="11" t="s">
        <v>46</v>
      </c>
      <c r="B53" s="45">
        <v>2500</v>
      </c>
      <c r="C53" s="45">
        <v>5000</v>
      </c>
    </row>
    <row r="54" spans="1:3" ht="15.75" x14ac:dyDescent="0.25">
      <c r="A54" s="11" t="s">
        <v>47</v>
      </c>
      <c r="B54" s="12">
        <v>120</v>
      </c>
      <c r="C54" s="12">
        <v>278.14</v>
      </c>
    </row>
    <row r="55" spans="1:3" ht="15.75" x14ac:dyDescent="0.25">
      <c r="A55" s="11" t="s">
        <v>48</v>
      </c>
      <c r="B55" s="45">
        <v>7000</v>
      </c>
      <c r="C55" s="45">
        <v>13000</v>
      </c>
    </row>
    <row r="56" spans="1:3" ht="15.75" x14ac:dyDescent="0.25">
      <c r="A56" s="11" t="s">
        <v>49</v>
      </c>
      <c r="B56" s="45">
        <v>3200</v>
      </c>
      <c r="C56" s="45">
        <v>2700</v>
      </c>
    </row>
    <row r="57" spans="1:3" ht="15.75" x14ac:dyDescent="0.25">
      <c r="A57" s="23" t="s">
        <v>50</v>
      </c>
      <c r="B57" s="44">
        <f>SUM(B58:B68)</f>
        <v>223475.32</v>
      </c>
      <c r="C57" s="44">
        <f>SUM(C58:C68)</f>
        <v>242808.05</v>
      </c>
    </row>
    <row r="58" spans="1:3" ht="15.75" x14ac:dyDescent="0.25">
      <c r="A58" s="11" t="s">
        <v>51</v>
      </c>
      <c r="B58" s="12">
        <v>7700</v>
      </c>
      <c r="C58" s="12">
        <v>18458.239999999998</v>
      </c>
    </row>
    <row r="59" spans="1:3" ht="15.75" x14ac:dyDescent="0.25">
      <c r="A59" s="11" t="s">
        <v>52</v>
      </c>
      <c r="B59" s="12">
        <v>120000</v>
      </c>
      <c r="C59" s="12">
        <v>82703.649999999994</v>
      </c>
    </row>
    <row r="60" spans="1:3" ht="15.75" x14ac:dyDescent="0.25">
      <c r="A60" s="11" t="s">
        <v>53</v>
      </c>
      <c r="B60" s="45">
        <v>900</v>
      </c>
      <c r="C60" s="45">
        <v>5500</v>
      </c>
    </row>
    <row r="61" spans="1:3" ht="15.75" x14ac:dyDescent="0.25">
      <c r="A61" s="47" t="s">
        <v>54</v>
      </c>
      <c r="B61" s="45">
        <v>50000</v>
      </c>
      <c r="C61" s="45">
        <v>73085.88</v>
      </c>
    </row>
    <row r="62" spans="1:3" ht="15.75" x14ac:dyDescent="0.25">
      <c r="A62" s="11" t="s">
        <v>55</v>
      </c>
      <c r="B62" s="12">
        <v>19752</v>
      </c>
      <c r="C62" s="12">
        <v>31764</v>
      </c>
    </row>
    <row r="63" spans="1:3" ht="15.75" x14ac:dyDescent="0.25">
      <c r="A63" s="11" t="s">
        <v>56</v>
      </c>
      <c r="B63" s="12">
        <v>1700</v>
      </c>
      <c r="C63" s="12">
        <v>1700</v>
      </c>
    </row>
    <row r="64" spans="1:3" ht="15.75" x14ac:dyDescent="0.25">
      <c r="A64" s="11" t="s">
        <v>57</v>
      </c>
      <c r="B64" s="12">
        <v>3500</v>
      </c>
      <c r="C64" s="12">
        <v>1420</v>
      </c>
    </row>
    <row r="65" spans="1:3" ht="15.75" x14ac:dyDescent="0.25">
      <c r="A65" s="11" t="s">
        <v>58</v>
      </c>
      <c r="B65" s="12">
        <v>3631.32</v>
      </c>
      <c r="C65" s="12">
        <v>4184.28</v>
      </c>
    </row>
    <row r="66" spans="1:3" ht="15.75" x14ac:dyDescent="0.25">
      <c r="A66" s="11" t="s">
        <v>59</v>
      </c>
      <c r="B66" s="12">
        <v>2592</v>
      </c>
      <c r="C66" s="12">
        <v>10692</v>
      </c>
    </row>
    <row r="67" spans="1:3" ht="15.75" x14ac:dyDescent="0.25">
      <c r="A67" s="11" t="s">
        <v>60</v>
      </c>
      <c r="B67" s="14">
        <v>3200</v>
      </c>
      <c r="C67" s="12">
        <v>2800</v>
      </c>
    </row>
    <row r="68" spans="1:3" ht="15.75" x14ac:dyDescent="0.25">
      <c r="A68" s="11" t="s">
        <v>61</v>
      </c>
      <c r="B68" s="14">
        <v>10500</v>
      </c>
      <c r="C68" s="12">
        <v>10500</v>
      </c>
    </row>
    <row r="69" spans="1:3" ht="15.75" x14ac:dyDescent="0.25">
      <c r="A69" s="23" t="s">
        <v>62</v>
      </c>
      <c r="B69" s="44">
        <f>SUM(B70:B72)</f>
        <v>22700</v>
      </c>
      <c r="C69" s="44">
        <f>SUM(C70:C72)</f>
        <v>66297</v>
      </c>
    </row>
    <row r="70" spans="1:3" ht="15.75" x14ac:dyDescent="0.25">
      <c r="A70" s="11" t="s">
        <v>63</v>
      </c>
      <c r="B70" s="12">
        <v>20000</v>
      </c>
      <c r="C70" s="12">
        <v>32050</v>
      </c>
    </row>
    <row r="71" spans="1:3" ht="15.75" x14ac:dyDescent="0.25">
      <c r="A71" s="11" t="s">
        <v>64</v>
      </c>
      <c r="B71" s="12">
        <v>1500</v>
      </c>
      <c r="C71" s="12">
        <v>1000</v>
      </c>
    </row>
    <row r="72" spans="1:3" ht="15.75" x14ac:dyDescent="0.25">
      <c r="A72" s="11" t="s">
        <v>65</v>
      </c>
      <c r="B72" s="12">
        <v>1200</v>
      </c>
      <c r="C72" s="12">
        <v>33247</v>
      </c>
    </row>
    <row r="73" spans="1:3" ht="15.75" x14ac:dyDescent="0.25">
      <c r="A73" s="23" t="s">
        <v>66</v>
      </c>
      <c r="B73" s="44">
        <f>SUM(B74:B80)</f>
        <v>21500</v>
      </c>
      <c r="C73" s="44">
        <f>SUM(C74:C80)</f>
        <v>45850</v>
      </c>
    </row>
    <row r="74" spans="1:3" ht="15.75" x14ac:dyDescent="0.25">
      <c r="A74" s="11" t="s">
        <v>67</v>
      </c>
      <c r="B74" s="12">
        <v>11000</v>
      </c>
      <c r="C74" s="12">
        <v>14500</v>
      </c>
    </row>
    <row r="75" spans="1:3" ht="15.75" x14ac:dyDescent="0.25">
      <c r="A75" s="11" t="s">
        <v>68</v>
      </c>
      <c r="B75" s="12">
        <v>0</v>
      </c>
      <c r="C75" s="12">
        <v>13850</v>
      </c>
    </row>
    <row r="76" spans="1:3" ht="15.75" x14ac:dyDescent="0.25">
      <c r="A76" s="11" t="s">
        <v>69</v>
      </c>
      <c r="B76" s="12">
        <v>3500</v>
      </c>
      <c r="C76" s="12">
        <v>4000</v>
      </c>
    </row>
    <row r="77" spans="1:3" ht="15.75" x14ac:dyDescent="0.25">
      <c r="A77" s="11" t="s">
        <v>70</v>
      </c>
      <c r="B77" s="12">
        <v>0</v>
      </c>
      <c r="C77" s="12">
        <v>0</v>
      </c>
    </row>
    <row r="78" spans="1:3" ht="15.75" x14ac:dyDescent="0.25">
      <c r="A78" s="11" t="s">
        <v>71</v>
      </c>
      <c r="B78" s="12">
        <v>0</v>
      </c>
      <c r="C78" s="12">
        <v>0</v>
      </c>
    </row>
    <row r="79" spans="1:3" ht="15.75" x14ac:dyDescent="0.25">
      <c r="A79" s="11" t="s">
        <v>72</v>
      </c>
      <c r="B79" s="12">
        <v>7000</v>
      </c>
      <c r="C79" s="12">
        <v>6500</v>
      </c>
    </row>
    <row r="80" spans="1:3" ht="15.75" x14ac:dyDescent="0.25">
      <c r="A80" s="11" t="s">
        <v>73</v>
      </c>
      <c r="B80" s="12">
        <v>0</v>
      </c>
      <c r="C80" s="12">
        <v>7000</v>
      </c>
    </row>
    <row r="81" spans="1:3" ht="15.75" x14ac:dyDescent="0.25">
      <c r="A81" s="23" t="s">
        <v>74</v>
      </c>
      <c r="B81" s="44">
        <f>SUM(B82:B84)</f>
        <v>20500</v>
      </c>
      <c r="C81" s="44">
        <f>SUM(C82:C84)</f>
        <v>267942</v>
      </c>
    </row>
    <row r="82" spans="1:3" ht="15.75" x14ac:dyDescent="0.25">
      <c r="A82" s="11" t="s">
        <v>75</v>
      </c>
      <c r="B82" s="45">
        <v>19000</v>
      </c>
      <c r="C82" s="45">
        <v>10142</v>
      </c>
    </row>
    <row r="83" spans="1:3" ht="15.75" x14ac:dyDescent="0.25">
      <c r="A83" s="11" t="s">
        <v>76</v>
      </c>
      <c r="B83" s="45"/>
      <c r="C83" s="45"/>
    </row>
    <row r="84" spans="1:3" ht="15.75" x14ac:dyDescent="0.25">
      <c r="A84" s="11" t="s">
        <v>77</v>
      </c>
      <c r="B84" s="45">
        <v>1500</v>
      </c>
      <c r="C84" s="45">
        <v>257800</v>
      </c>
    </row>
    <row r="85" spans="1:3" ht="15.75" x14ac:dyDescent="0.25">
      <c r="A85" s="23" t="s">
        <v>78</v>
      </c>
      <c r="B85" s="44">
        <v>0</v>
      </c>
      <c r="C85" s="44">
        <f>C86</f>
        <v>0</v>
      </c>
    </row>
    <row r="86" spans="1:3" ht="15.75" x14ac:dyDescent="0.25">
      <c r="A86" s="11" t="s">
        <v>79</v>
      </c>
      <c r="B86" s="48">
        <v>0</v>
      </c>
      <c r="C86" s="48">
        <v>0</v>
      </c>
    </row>
    <row r="87" spans="1:3" ht="15.75" x14ac:dyDescent="0.25">
      <c r="A87" s="23" t="s">
        <v>80</v>
      </c>
      <c r="B87" s="44">
        <f>B88</f>
        <v>3550</v>
      </c>
      <c r="C87" s="44">
        <f>C88</f>
        <v>4254</v>
      </c>
    </row>
    <row r="88" spans="1:3" ht="15.75" x14ac:dyDescent="0.25">
      <c r="A88" s="11" t="s">
        <v>81</v>
      </c>
      <c r="B88" s="49">
        <v>3550</v>
      </c>
      <c r="C88" s="49">
        <v>4254</v>
      </c>
    </row>
    <row r="89" spans="1:3" ht="15.75" x14ac:dyDescent="0.25">
      <c r="A89" s="23" t="s">
        <v>82</v>
      </c>
      <c r="B89" s="44">
        <f>B90</f>
        <v>0</v>
      </c>
      <c r="C89" s="44">
        <f>C90</f>
        <v>1200</v>
      </c>
    </row>
    <row r="90" spans="1:3" ht="15.75" x14ac:dyDescent="0.25">
      <c r="A90" s="11" t="s">
        <v>83</v>
      </c>
      <c r="B90" s="48"/>
      <c r="C90" s="48">
        <v>1200</v>
      </c>
    </row>
    <row r="91" spans="1:3" ht="15.75" x14ac:dyDescent="0.25">
      <c r="A91" s="23" t="s">
        <v>84</v>
      </c>
      <c r="B91" s="44">
        <f>SUM(B92:B93)</f>
        <v>2000</v>
      </c>
      <c r="C91" s="44">
        <f>SUM(C92:C93)</f>
        <v>2057.66</v>
      </c>
    </row>
    <row r="92" spans="1:3" ht="15.75" x14ac:dyDescent="0.25">
      <c r="A92" s="11" t="s">
        <v>85</v>
      </c>
      <c r="B92" s="26"/>
      <c r="C92" s="26"/>
    </row>
    <row r="93" spans="1:3" ht="15.75" x14ac:dyDescent="0.25">
      <c r="A93" s="11" t="s">
        <v>86</v>
      </c>
      <c r="B93" s="49">
        <v>2000</v>
      </c>
      <c r="C93" s="49">
        <v>2057.66</v>
      </c>
    </row>
    <row r="94" spans="1:3" ht="15.75" x14ac:dyDescent="0.25">
      <c r="A94" s="23" t="s">
        <v>87</v>
      </c>
      <c r="B94" s="50"/>
      <c r="C94" s="50"/>
    </row>
    <row r="95" spans="1:3" ht="15.75" x14ac:dyDescent="0.25">
      <c r="A95" s="51" t="s">
        <v>88</v>
      </c>
      <c r="B95" s="52">
        <f t="shared" ref="B95:C95" si="0">B34+B40+B45+B57+B69+B73+B81+B85+B87+B89+B91+B94</f>
        <v>975233.91999999993</v>
      </c>
      <c r="C95" s="52">
        <f>C34+C40+C45+C57+C69+C73+C81+C85+C87+C89+C91+C94</f>
        <v>1535596.79</v>
      </c>
    </row>
    <row r="96" spans="1:3" ht="15.75" x14ac:dyDescent="0.25">
      <c r="A96" s="1"/>
      <c r="B96" s="2"/>
      <c r="C96" s="2"/>
    </row>
    <row r="97" spans="1:3" ht="15.75" x14ac:dyDescent="0.25">
      <c r="A97" s="15" t="s">
        <v>89</v>
      </c>
      <c r="B97" s="16">
        <v>95462.080000000002</v>
      </c>
      <c r="C97" s="16">
        <v>375990</v>
      </c>
    </row>
    <row r="98" spans="1:3" ht="15.75" x14ac:dyDescent="0.25">
      <c r="A98" s="5"/>
      <c r="B98" s="53"/>
      <c r="C98" s="53"/>
    </row>
    <row r="99" spans="1:3" ht="18.75" x14ac:dyDescent="0.25">
      <c r="A99" s="54" t="s">
        <v>90</v>
      </c>
      <c r="B99" s="55">
        <f>B95+B97</f>
        <v>1070696</v>
      </c>
      <c r="C99" s="55">
        <f>C95+C97</f>
        <v>1911586.79</v>
      </c>
    </row>
    <row r="100" spans="1:3" ht="15.75" x14ac:dyDescent="0.25">
      <c r="A100" s="1"/>
      <c r="B100" s="2"/>
      <c r="C100" s="2"/>
    </row>
    <row r="101" spans="1:3" ht="15.75" x14ac:dyDescent="0.25">
      <c r="A101" s="1"/>
      <c r="B101" s="17">
        <f>B31-B99</f>
        <v>0</v>
      </c>
      <c r="C101" s="17">
        <f>C31-C99</f>
        <v>-2.9799998737871647E-3</v>
      </c>
    </row>
  </sheetData>
  <mergeCells count="5">
    <mergeCell ref="A3:C3"/>
    <mergeCell ref="A4:C4"/>
    <mergeCell ref="A5:C5"/>
    <mergeCell ref="B35:B38"/>
    <mergeCell ref="C35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 Lanzarote</dc:creator>
  <cp:lastModifiedBy>Camara Lanzarote</cp:lastModifiedBy>
  <dcterms:created xsi:type="dcterms:W3CDTF">2023-10-24T08:13:35Z</dcterms:created>
  <dcterms:modified xsi:type="dcterms:W3CDTF">2023-10-24T08:22:06Z</dcterms:modified>
</cp:coreProperties>
</file>